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ваши файлы\Мои документы\Сайт\План  2026\"/>
    </mc:Choice>
  </mc:AlternateContent>
  <xr:revisionPtr revIDLastSave="0" documentId="13_ncr:1_{66C8A351-1A52-40A6-8FD0-8F41FEC16102}" xr6:coauthVersionLast="47" xr6:coauthVersionMax="47" xr10:uidLastSave="{00000000-0000-0000-0000-000000000000}"/>
  <bookViews>
    <workbookView xWindow="-120" yWindow="-120" windowWidth="29040" windowHeight="15840" xr2:uid="{9E784065-6661-42B9-8A8E-57E8A5655AC6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58" i="1" l="1"/>
  <c r="D70" i="1"/>
  <c r="D56" i="1" l="1"/>
  <c r="D50" i="1"/>
  <c r="D44" i="1"/>
  <c r="D31" i="1"/>
  <c r="D26" i="1"/>
  <c r="D34" i="1" l="1"/>
  <c r="D65" i="1"/>
  <c r="D39" i="1"/>
  <c r="D18" i="1" l="1"/>
  <c r="D25" i="1" l="1"/>
  <c r="D15" i="1" s="1"/>
  <c r="D64" i="1" l="1"/>
  <c r="D71" i="1" s="1"/>
</calcChain>
</file>

<file path=xl/sharedStrings.xml><?xml version="1.0" encoding="utf-8"?>
<sst xmlns="http://schemas.openxmlformats.org/spreadsheetml/2006/main" count="190" uniqueCount="132">
  <si>
    <t>Приложение 2</t>
  </si>
  <si>
    <t>Форма 6</t>
  </si>
  <si>
    <t>Информация об основных показателях финансово-хозяйственной деятельности </t>
  </si>
  <si>
    <t>(наименование субъекта естественной монополии)</t>
  </si>
  <si>
    <t>(наименование субъекта Российской Федерации)</t>
  </si>
  <si>
    <t>N</t>
  </si>
  <si>
    <t>Наименование показателя</t>
  </si>
  <si>
    <t>Единицы измерения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</si>
  <si>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</si>
  <si>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</si>
  <si>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</si>
  <si>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</si>
  <si>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тыс. руб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</si>
  <si>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</si>
  <si>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</si>
  <si>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</si>
  <si>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</si>
  <si>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</si>
  <si>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</si>
  <si>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</si>
  <si>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</si>
  <si>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</si>
  <si>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</si>
  <si>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</si>
  <si>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</si>
  <si>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1.3.5</t>
  </si>
  <si>
    <t>Плата за негативное воздействие на окружающую среду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</si>
  <si>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</si>
  <si>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</si>
  <si>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</si>
  <si>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</si>
  <si>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</si>
  <si>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числе.: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</si>
  <si>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</si>
  <si>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</si>
  <si>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</si>
  <si>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</si>
  <si>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</si>
  <si>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 находящихся в государственной и муниципальной собственности</t>
  </si>
  <si>
    <t>1.5.1.4</t>
  </si>
  <si>
    <t>аренда земельного участка</t>
  </si>
  <si>
    <t>.1.5.2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</si>
  <si>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</si>
  <si>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</si>
  <si>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</si>
  <si>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</si>
  <si>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</si>
  <si>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.1.5.3</t>
  </si>
  <si>
    <t>Налоги, в том числе:</t>
  </si>
  <si>
    <t>1.5.3.1</t>
  </si>
  <si>
    <t>налог на имущество</t>
  </si>
  <si>
    <t>1.5.3.2</t>
  </si>
  <si>
    <t>транспортный налог</t>
  </si>
  <si>
    <t>1.5.3.3</t>
  </si>
  <si>
    <t>земельный налог</t>
  </si>
  <si>
    <t xml:space="preserve">налог на загрязнение окружающей среды </t>
  </si>
  <si>
    <t>.1.5.4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</si>
  <si>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</si>
  <si>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</si>
  <si>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</si>
  <si>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</si>
  <si>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</si>
  <si>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</si>
  <si>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</si>
  <si>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</si>
  <si>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</si>
  <si>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</si>
  <si>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</si>
  <si>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</si>
  <si>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</si>
  <si>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</si>
  <si>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</si>
  <si>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</si>
  <si>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</si>
  <si>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</si>
  <si>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.1.5.5</t>
  </si>
  <si>
    <t>Капитальный ремонт</t>
  </si>
  <si>
    <t>.1.5.6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</si>
  <si>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</si>
  <si>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</si>
  <si>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</si>
  <si>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</si>
  <si>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</si>
  <si>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</si>
  <si>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</si>
  <si>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</si>
  <si>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научно-исследовательские и опытно-конструкторские работы  НИОКР</t>
  </si>
  <si>
    <t>1.5.6.5</t>
  </si>
  <si>
    <t>затраты по оплате услуг по транспортировке транзитных потоков газа</t>
  </si>
  <si>
    <t>1.5.6.6</t>
  </si>
  <si>
    <t>2.</t>
  </si>
  <si>
    <t>Прочие доходы</t>
  </si>
  <si>
    <t>3.</t>
  </si>
  <si>
    <t>Прочие расходы</t>
  </si>
  <si>
    <t>.3.1</t>
  </si>
  <si>
    <t>Услуги банков</t>
  </si>
  <si>
    <t>.3.2</t>
  </si>
  <si>
    <t>Проценты по целевым краткосрочным кредитам</t>
  </si>
  <si>
    <t>.3.3</t>
  </si>
  <si>
    <t>Социальное развитие и выплаты социального характера</t>
  </si>
  <si>
    <t>.3.4</t>
  </si>
  <si>
    <t>Резерв по сомнительным долгам</t>
  </si>
  <si>
    <t>.3.5</t>
  </si>
  <si>
    <t>Прочие</t>
  </si>
  <si>
    <t>Потребность в прибыли до налогообложения:</t>
  </si>
  <si>
    <t>.4.1</t>
  </si>
  <si>
    <t>Расходы из чистой прибыли, в том числе:</t>
  </si>
  <si>
    <t>.4.1.1</t>
  </si>
  <si>
    <t>Капитальные вложения (регуляторный контракт)</t>
  </si>
  <si>
    <t>.4.1.2</t>
  </si>
  <si>
    <t>Обслуживание привлеченного на долгосрочной основе капитала</t>
  </si>
  <si>
    <t>.4.1.3</t>
  </si>
  <si>
    <t>Дивиденды</t>
  </si>
  <si>
    <t>.4.1.4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</si>
  <si>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</si>
  <si>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.4.2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</si>
  <si>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</si>
  <si>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</si>
  <si>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</si>
  <si>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</si>
  <si>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</si>
  <si>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</si>
  <si>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</si>
  <si>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</si>
  <si>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</si>
  <si>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</si>
  <si>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</si>
  <si>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 xml:space="preserve">  </t>
  </si>
  <si>
    <r>
      <t>в сфере оказания услуг по транспортировке газа по газораспределительным сетям на территории муниципального образования</t>
    </r>
    <r>
      <rPr>
        <u/>
        <sz val="15.4"/>
        <color rgb="FF22272F"/>
        <rFont val="Times New Roman"/>
        <family val="1"/>
        <charset val="204"/>
      </rPr>
      <t xml:space="preserve"> город Краснодар</t>
    </r>
  </si>
  <si>
    <t>АО Краснодаргоргаз    на  2026 год</t>
  </si>
  <si>
    <t>2026 год</t>
  </si>
  <si>
    <t>к Приказу ФАС России от 08.12.2022 г. № 960/22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</si>
</sst>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5.4"/>
      <color rgb="FF22272F"/>
      <name val="Times New Roman"/>
      <family val="1"/>
      <charset val="204"/>
    </font>
    <font>
      <b/>
      <sz val="15.4"/>
      <color rgb="FF22272F"/>
      <name val="Times New Roman"/>
      <family val="1"/>
      <charset val="204"/>
    </font>
    <font>
      <u/>
      <sz val="15.4"/>
      <color rgb="FF22272F"/>
      <name val="Times New Roman"/>
      <family val="1"/>
      <charset val="204"/>
    </font>
    <font>
      <sz val="11"/>
      <color rgb="FF22272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right" wrapText="1" indent="2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4" fontId="7" fillId="0" borderId="0" xfId="0" applyNumberFormat="1" applyFont="1"/>
    <xf numFmtId="0" fontId="0" fillId="0" borderId="0" xfId="0" applyFill="1"/>
    <xf numFmtId="4" fontId="0" fillId="0" borderId="0" xfId="0" applyNumberFormat="1" applyFill="1"/>
    <xf numFmtId="4" fontId="7" fillId="0" borderId="1" xfId="0" applyNumberFormat="1" applyFont="1" applyFill="1" applyBorder="1"/>
    <xf numFmtId="3" fontId="7" fillId="0" borderId="1" xfId="0" applyNumberFormat="1" applyFont="1" applyFill="1" applyBorder="1"/>
    <xf numFmtId="1" fontId="8" fillId="0" borderId="1" xfId="0" applyNumberFormat="1" applyFont="1" applyBorder="1"/>
    <xf numFmtId="0" fontId="6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4" fontId="7" fillId="0" borderId="4" xfId="0" applyNumberFormat="1" applyFont="1" applyFill="1" applyBorder="1"/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7" fillId="0" borderId="3" xfId="0" applyNumberFormat="1" applyFont="1" applyFill="1" applyBorder="1"/>
    <xf numFmtId="1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right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8229F0-3347-4725-B939-C8F21F2277A4}">
  <sheetPr>
    <pageSetUpPr fitToPage="1"/>
  </sheetPr>
  <dimension ref="A1:E77"/>
  <sheetViews>
    <sheetView tabSelected="1" workbookViewId="0">
      <selection activeCell="K15" sqref="K15"/>
    </sheetView>
  </sheetViews>
  <sheetFormatPr defaultRowHeight="15" x14ac:dyDescent="0.25"/>
  <cols>
    <col min="2" max="2" width="61" customWidth="1"/>
    <col min="3" max="3" width="12.5703125" customWidth="1"/>
    <col min="4" max="4" width="14.42578125" customWidth="1"/>
    <col min="5" max="5" width="18.5703125" customWidth="1"/>
  </cols>
  <sheetData>
    <row r="1" spans="1:5" x14ac:dyDescent="0.25">
      <c r="E1" s="1" t="s">
        <v>0</v>
      </c>
    </row>
    <row r="2" spans="1:5" ht="15.75" customHeight="1" x14ac:dyDescent="0.25">
      <c r="E2" s="1" t="s">
        <v>1</v>
      </c>
    </row>
    <row r="3" spans="1:5" ht="54.75" customHeight="1" x14ac:dyDescent="0.25">
      <c r="E3" s="2" t="s">
        <v>131</v>
      </c>
    </row>
    <row r="4" spans="1:5" x14ac:dyDescent="0.25">
      <c r="A4" s="3"/>
      <c r="E4" s="4"/>
    </row>
    <row r="5" spans="1:5" x14ac:dyDescent="0.25">
      <c r="E5" s="4"/>
    </row>
    <row r="6" spans="1:5" ht="20.25" x14ac:dyDescent="0.3">
      <c r="A6" s="18" t="s">
        <v>2</v>
      </c>
      <c r="B6" s="18"/>
      <c r="C6" s="18"/>
      <c r="D6" s="18"/>
      <c r="E6" s="18"/>
    </row>
    <row r="7" spans="1:5" ht="20.25" x14ac:dyDescent="0.3">
      <c r="A7" s="22" t="s">
        <v>129</v>
      </c>
      <c r="B7" s="22"/>
      <c r="C7" s="22"/>
      <c r="D7" s="22"/>
      <c r="E7" s="22"/>
    </row>
    <row r="8" spans="1:5" ht="20.25" x14ac:dyDescent="0.3">
      <c r="A8" s="18" t="s">
        <v>3</v>
      </c>
      <c r="B8" s="18"/>
      <c r="C8" s="18"/>
      <c r="D8" s="18"/>
      <c r="E8" s="18"/>
    </row>
    <row r="9" spans="1:5" ht="45" customHeight="1" x14ac:dyDescent="0.3">
      <c r="A9" s="18" t="s">
        <v>128</v>
      </c>
      <c r="B9" s="18"/>
      <c r="C9" s="18"/>
      <c r="D9" s="18"/>
      <c r="E9" s="18"/>
    </row>
    <row r="10" spans="1:5" ht="20.25" x14ac:dyDescent="0.3">
      <c r="A10" s="18" t="s">
        <v>4</v>
      </c>
      <c r="B10" s="18"/>
      <c r="C10" s="18"/>
      <c r="D10" s="18"/>
      <c r="E10" s="18"/>
    </row>
    <row r="11" spans="1:5" x14ac:dyDescent="0.25">
      <c r="E11" s="4"/>
    </row>
    <row r="12" spans="1:5" x14ac:dyDescent="0.25">
      <c r="A12" s="14" t="s">
        <v>5</v>
      </c>
      <c r="B12" s="14" t="s">
        <v>6</v>
      </c>
      <c r="C12" s="19" t="s">
        <v>7</v>
      </c>
      <c r="D12" s="15" t="s">
        <v>130</v>
      </c>
    </row>
    <row r="13" spans="1:5" x14ac:dyDescent="0.25">
      <c r="A13" s="14"/>
      <c r="B13" s="14"/>
      <c r="C13" s="20"/>
      <c r="D13" s="16"/>
    </row>
    <row r="14" spans="1:5" x14ac:dyDescent="0.25">
      <c r="A14" s="14"/>
      <c r="B14" s="14"/>
      <c r="C14" s="21"/>
      <c r="D14" s="17"/>
    </row>
    <row r="15" spans="1:5" ht="30" x14ac:dyDescent="0.25">
      <c r="A15" s="25">
        <v>1</v>
      </c>
      <c r="B15" s="24" t="s">
        <v>8</v>
      </c>
      <c r="C15" s="25" t="s">
        <v>9</v>
      </c>
      <c r="D15" s="36">
        <f>D16+D17+D18+D24+D25</f>
        <v>936250.31</v>
      </c>
    </row>
    <row r="16" spans="1:5" x14ac:dyDescent="0.25">
      <c r="A16" s="23" t="s">
        <v>10</v>
      </c>
      <c r="B16" s="24" t="s">
        <v>11</v>
      </c>
      <c r="C16" s="25" t="s">
        <v>12</v>
      </c>
      <c r="D16" s="11">
        <v>374360</v>
      </c>
    </row>
    <row r="17" spans="1:5" x14ac:dyDescent="0.25">
      <c r="A17" s="23" t="s">
        <v>13</v>
      </c>
      <c r="B17" s="24" t="s">
        <v>14</v>
      </c>
      <c r="C17" s="25" t="s">
        <v>12</v>
      </c>
      <c r="D17" s="11">
        <v>113056.72</v>
      </c>
    </row>
    <row r="18" spans="1:5" x14ac:dyDescent="0.25">
      <c r="A18" s="23" t="s">
        <v>15</v>
      </c>
      <c r="B18" s="24" t="s">
        <v>16</v>
      </c>
      <c r="C18" s="25" t="s">
        <v>12</v>
      </c>
      <c r="D18" s="11">
        <f>SUM(D19:D23)</f>
        <v>78143.640000000014</v>
      </c>
    </row>
    <row r="19" spans="1:5" x14ac:dyDescent="0.25">
      <c r="A19" s="23" t="s">
        <v>17</v>
      </c>
      <c r="B19" s="24" t="s">
        <v>18</v>
      </c>
      <c r="C19" s="25" t="s">
        <v>12</v>
      </c>
      <c r="D19" s="11">
        <v>29.71</v>
      </c>
    </row>
    <row r="20" spans="1:5" x14ac:dyDescent="0.25">
      <c r="A20" s="23" t="s">
        <v>19</v>
      </c>
      <c r="B20" s="24" t="s">
        <v>20</v>
      </c>
      <c r="C20" s="25" t="s">
        <v>12</v>
      </c>
      <c r="D20" s="11">
        <v>3839.69</v>
      </c>
    </row>
    <row r="21" spans="1:5" x14ac:dyDescent="0.25">
      <c r="A21" s="23" t="s">
        <v>21</v>
      </c>
      <c r="B21" s="24" t="s">
        <v>22</v>
      </c>
      <c r="C21" s="25" t="s">
        <v>12</v>
      </c>
      <c r="D21" s="11">
        <v>36467.69</v>
      </c>
    </row>
    <row r="22" spans="1:5" x14ac:dyDescent="0.25">
      <c r="A22" s="23" t="s">
        <v>23</v>
      </c>
      <c r="B22" s="24" t="s">
        <v>24</v>
      </c>
      <c r="C22" s="25" t="s">
        <v>12</v>
      </c>
      <c r="D22" s="11">
        <v>37806.550000000003</v>
      </c>
      <c r="E22" s="9"/>
    </row>
    <row r="23" spans="1:5" ht="19.5" customHeight="1" x14ac:dyDescent="0.25">
      <c r="A23" s="23" t="s">
        <v>25</v>
      </c>
      <c r="B23" s="24" t="s">
        <v>26</v>
      </c>
      <c r="C23" s="25" t="s">
        <v>12</v>
      </c>
      <c r="D23" s="11">
        <v>0</v>
      </c>
    </row>
    <row r="24" spans="1:5" x14ac:dyDescent="0.25">
      <c r="A24" s="23" t="s">
        <v>27</v>
      </c>
      <c r="B24" s="24" t="s">
        <v>28</v>
      </c>
      <c r="C24" s="25" t="s">
        <v>12</v>
      </c>
      <c r="D24" s="11">
        <v>135965.63</v>
      </c>
      <c r="E24" s="9"/>
    </row>
    <row r="25" spans="1:5" x14ac:dyDescent="0.25">
      <c r="A25" s="23" t="s">
        <v>29</v>
      </c>
      <c r="B25" s="24" t="s">
        <v>30</v>
      </c>
      <c r="C25" s="25" t="s">
        <v>12</v>
      </c>
      <c r="D25" s="11">
        <f>D26+D31+D34+D39+D49+D50</f>
        <v>234724.32</v>
      </c>
      <c r="E25" s="10"/>
    </row>
    <row r="26" spans="1:5" x14ac:dyDescent="0.25">
      <c r="A26" s="23" t="s">
        <v>31</v>
      </c>
      <c r="B26" s="24" t="s">
        <v>32</v>
      </c>
      <c r="C26" s="25" t="s">
        <v>12</v>
      </c>
      <c r="D26" s="11">
        <f>SUM(D27:D30)</f>
        <v>15548.78</v>
      </c>
      <c r="E26" s="9"/>
    </row>
    <row r="27" spans="1:5" x14ac:dyDescent="0.25">
      <c r="A27" s="25" t="s">
        <v>33</v>
      </c>
      <c r="B27" s="24" t="s">
        <v>34</v>
      </c>
      <c r="C27" s="25" t="s">
        <v>12</v>
      </c>
      <c r="D27" s="11">
        <v>3938.6</v>
      </c>
      <c r="E27" s="9"/>
    </row>
    <row r="28" spans="1:5" x14ac:dyDescent="0.25">
      <c r="A28" s="25" t="s">
        <v>35</v>
      </c>
      <c r="B28" s="24" t="s">
        <v>36</v>
      </c>
      <c r="C28" s="25" t="s">
        <v>12</v>
      </c>
      <c r="D28" s="11">
        <v>2350</v>
      </c>
      <c r="E28" s="9"/>
    </row>
    <row r="29" spans="1:5" ht="30" x14ac:dyDescent="0.25">
      <c r="A29" s="25" t="s">
        <v>37</v>
      </c>
      <c r="B29" s="24" t="s">
        <v>38</v>
      </c>
      <c r="C29" s="25" t="s">
        <v>12</v>
      </c>
      <c r="D29" s="11">
        <v>9191.5400000000009</v>
      </c>
      <c r="E29" s="9"/>
    </row>
    <row r="30" spans="1:5" x14ac:dyDescent="0.25">
      <c r="A30" s="25" t="s">
        <v>39</v>
      </c>
      <c r="B30" s="24" t="s">
        <v>40</v>
      </c>
      <c r="C30" s="25" t="s">
        <v>12</v>
      </c>
      <c r="D30" s="11">
        <v>68.64</v>
      </c>
      <c r="E30" s="9"/>
    </row>
    <row r="31" spans="1:5" x14ac:dyDescent="0.25">
      <c r="A31" s="26" t="s">
        <v>41</v>
      </c>
      <c r="B31" s="24" t="s">
        <v>42</v>
      </c>
      <c r="C31" s="25" t="s">
        <v>12</v>
      </c>
      <c r="D31" s="11">
        <f>SUM(D32:D33)</f>
        <v>1397.38</v>
      </c>
      <c r="E31" s="9"/>
    </row>
    <row r="32" spans="1:5" ht="30" x14ac:dyDescent="0.25">
      <c r="A32" s="25" t="s">
        <v>43</v>
      </c>
      <c r="B32" s="24" t="s">
        <v>44</v>
      </c>
      <c r="C32" s="25" t="s">
        <v>12</v>
      </c>
      <c r="D32" s="11">
        <v>406.85</v>
      </c>
      <c r="E32" s="9"/>
    </row>
    <row r="33" spans="1:5" x14ac:dyDescent="0.25">
      <c r="A33" s="25" t="s">
        <v>45</v>
      </c>
      <c r="B33" s="24" t="s">
        <v>46</v>
      </c>
      <c r="C33" s="25" t="s">
        <v>12</v>
      </c>
      <c r="D33" s="11">
        <v>990.53</v>
      </c>
      <c r="E33" s="9"/>
    </row>
    <row r="34" spans="1:5" x14ac:dyDescent="0.25">
      <c r="A34" s="26" t="s">
        <v>47</v>
      </c>
      <c r="B34" s="24" t="s">
        <v>48</v>
      </c>
      <c r="C34" s="25" t="s">
        <v>12</v>
      </c>
      <c r="D34" s="11">
        <f>SUM(D35:D38)</f>
        <v>51430.340000000004</v>
      </c>
      <c r="E34" s="9"/>
    </row>
    <row r="35" spans="1:5" x14ac:dyDescent="0.25">
      <c r="A35" s="25" t="s">
        <v>49</v>
      </c>
      <c r="B35" s="24" t="s">
        <v>50</v>
      </c>
      <c r="C35" s="25" t="s">
        <v>12</v>
      </c>
      <c r="D35" s="11">
        <v>51110.6</v>
      </c>
      <c r="E35" s="9"/>
    </row>
    <row r="36" spans="1:5" x14ac:dyDescent="0.25">
      <c r="A36" s="25" t="s">
        <v>51</v>
      </c>
      <c r="B36" s="24" t="s">
        <v>52</v>
      </c>
      <c r="C36" s="25" t="s">
        <v>12</v>
      </c>
      <c r="D36" s="11">
        <v>22.69</v>
      </c>
      <c r="E36" s="9"/>
    </row>
    <row r="37" spans="1:5" x14ac:dyDescent="0.25">
      <c r="A37" s="25" t="s">
        <v>53</v>
      </c>
      <c r="B37" s="24" t="s">
        <v>54</v>
      </c>
      <c r="C37" s="25" t="s">
        <v>12</v>
      </c>
      <c r="D37" s="11">
        <v>297.05</v>
      </c>
      <c r="E37" s="9"/>
    </row>
    <row r="38" spans="1:5" x14ac:dyDescent="0.25">
      <c r="A38" s="25" t="s">
        <v>51</v>
      </c>
      <c r="B38" s="24" t="s">
        <v>55</v>
      </c>
      <c r="C38" s="25" t="s">
        <v>12</v>
      </c>
      <c r="D38" s="11"/>
      <c r="E38" s="9"/>
    </row>
    <row r="39" spans="1:5" x14ac:dyDescent="0.25">
      <c r="A39" s="26" t="s">
        <v>56</v>
      </c>
      <c r="B39" s="24" t="s">
        <v>57</v>
      </c>
      <c r="C39" s="25" t="s">
        <v>12</v>
      </c>
      <c r="D39" s="11">
        <f>SUM(D40:D44)</f>
        <v>133625.17000000001</v>
      </c>
      <c r="E39" s="9"/>
    </row>
    <row r="40" spans="1:5" x14ac:dyDescent="0.25">
      <c r="A40" s="25" t="s">
        <v>58</v>
      </c>
      <c r="B40" s="24" t="s">
        <v>59</v>
      </c>
      <c r="C40" s="25" t="s">
        <v>12</v>
      </c>
      <c r="D40" s="11">
        <v>3848.13</v>
      </c>
      <c r="E40" s="9"/>
    </row>
    <row r="41" spans="1:5" x14ac:dyDescent="0.25">
      <c r="A41" s="25" t="s">
        <v>60</v>
      </c>
      <c r="B41" s="24" t="s">
        <v>61</v>
      </c>
      <c r="C41" s="25" t="s">
        <v>12</v>
      </c>
      <c r="D41" s="11">
        <v>0</v>
      </c>
      <c r="E41" s="9"/>
    </row>
    <row r="42" spans="1:5" x14ac:dyDescent="0.25">
      <c r="A42" s="25" t="s">
        <v>62</v>
      </c>
      <c r="B42" s="24" t="s">
        <v>63</v>
      </c>
      <c r="C42" s="25" t="s">
        <v>12</v>
      </c>
      <c r="D42" s="11">
        <v>21890</v>
      </c>
      <c r="E42" s="9"/>
    </row>
    <row r="43" spans="1:5" x14ac:dyDescent="0.25">
      <c r="A43" s="25" t="s">
        <v>64</v>
      </c>
      <c r="B43" s="24" t="s">
        <v>65</v>
      </c>
      <c r="C43" s="25" t="s">
        <v>12</v>
      </c>
      <c r="D43" s="11">
        <v>680.38</v>
      </c>
      <c r="E43" s="9"/>
    </row>
    <row r="44" spans="1:5" x14ac:dyDescent="0.25">
      <c r="A44" s="25" t="s">
        <v>66</v>
      </c>
      <c r="B44" s="24" t="s">
        <v>67</v>
      </c>
      <c r="C44" s="25" t="s">
        <v>12</v>
      </c>
      <c r="D44" s="11">
        <f>SUM(D45:D48)</f>
        <v>107206.66</v>
      </c>
      <c r="E44" s="9"/>
    </row>
    <row r="45" spans="1:5" ht="30" x14ac:dyDescent="0.25">
      <c r="A45" s="25" t="s">
        <v>68</v>
      </c>
      <c r="B45" s="24" t="s">
        <v>69</v>
      </c>
      <c r="C45" s="25" t="s">
        <v>12</v>
      </c>
      <c r="D45" s="11">
        <v>0</v>
      </c>
      <c r="E45" s="9"/>
    </row>
    <row r="46" spans="1:5" ht="48" customHeight="1" x14ac:dyDescent="0.25">
      <c r="A46" s="25" t="s">
        <v>70</v>
      </c>
      <c r="B46" s="24" t="s">
        <v>71</v>
      </c>
      <c r="C46" s="27" t="s">
        <v>12</v>
      </c>
      <c r="D46" s="11">
        <v>26273.5</v>
      </c>
      <c r="E46" s="9"/>
    </row>
    <row r="47" spans="1:5" ht="17.25" customHeight="1" x14ac:dyDescent="0.25">
      <c r="A47" s="25" t="s">
        <v>72</v>
      </c>
      <c r="B47" s="24" t="s">
        <v>73</v>
      </c>
      <c r="C47" s="25" t="s">
        <v>12</v>
      </c>
      <c r="D47" s="11">
        <v>6000</v>
      </c>
      <c r="E47" s="9"/>
    </row>
    <row r="48" spans="1:5" x14ac:dyDescent="0.25">
      <c r="A48" s="25" t="s">
        <v>74</v>
      </c>
      <c r="B48" s="24" t="s">
        <v>24</v>
      </c>
      <c r="C48" s="25" t="s">
        <v>12</v>
      </c>
      <c r="D48" s="11">
        <v>74933.16</v>
      </c>
      <c r="E48" s="9"/>
    </row>
    <row r="49" spans="1:5" x14ac:dyDescent="0.25">
      <c r="A49" s="26" t="s">
        <v>75</v>
      </c>
      <c r="B49" s="24" t="s">
        <v>76</v>
      </c>
      <c r="C49" s="25" t="s">
        <v>12</v>
      </c>
      <c r="D49" s="11">
        <v>12100</v>
      </c>
      <c r="E49" s="9"/>
    </row>
    <row r="50" spans="1:5" x14ac:dyDescent="0.25">
      <c r="A50" s="26" t="s">
        <v>77</v>
      </c>
      <c r="B50" s="24" t="s">
        <v>78</v>
      </c>
      <c r="C50" s="25" t="s">
        <v>12</v>
      </c>
      <c r="D50" s="11">
        <f>SUM(D51:D56)</f>
        <v>20622.650000000001</v>
      </c>
      <c r="E50" s="9"/>
    </row>
    <row r="51" spans="1:5" x14ac:dyDescent="0.25">
      <c r="A51" s="25" t="s">
        <v>79</v>
      </c>
      <c r="B51" s="24" t="s">
        <v>80</v>
      </c>
      <c r="C51" s="25" t="s">
        <v>12</v>
      </c>
      <c r="D51" s="11">
        <v>481.49</v>
      </c>
      <c r="E51" s="9"/>
    </row>
    <row r="52" spans="1:5" x14ac:dyDescent="0.25">
      <c r="A52" s="25" t="s">
        <v>81</v>
      </c>
      <c r="B52" s="24" t="s">
        <v>82</v>
      </c>
      <c r="C52" s="25" t="s">
        <v>12</v>
      </c>
      <c r="D52" s="11">
        <v>5828.93</v>
      </c>
      <c r="E52" s="9"/>
    </row>
    <row r="53" spans="1:5" x14ac:dyDescent="0.25">
      <c r="A53" s="25" t="s">
        <v>83</v>
      </c>
      <c r="B53" s="24" t="s">
        <v>84</v>
      </c>
      <c r="C53" s="25" t="s">
        <v>12</v>
      </c>
      <c r="D53" s="11">
        <v>2800.69</v>
      </c>
      <c r="E53" s="9"/>
    </row>
    <row r="54" spans="1:5" ht="30" x14ac:dyDescent="0.25">
      <c r="A54" s="25" t="s">
        <v>85</v>
      </c>
      <c r="B54" s="24" t="s">
        <v>86</v>
      </c>
      <c r="C54" s="25" t="s">
        <v>12</v>
      </c>
      <c r="D54" s="11">
        <v>0</v>
      </c>
      <c r="E54" s="9"/>
    </row>
    <row r="55" spans="1:5" ht="30" x14ac:dyDescent="0.25">
      <c r="A55" s="25" t="s">
        <v>87</v>
      </c>
      <c r="B55" s="24" t="s">
        <v>88</v>
      </c>
      <c r="C55" s="25" t="s">
        <v>12</v>
      </c>
      <c r="D55" s="11">
        <v>0</v>
      </c>
      <c r="E55" s="9"/>
    </row>
    <row r="56" spans="1:5" ht="15.75" thickBot="1" x14ac:dyDescent="0.3">
      <c r="A56" s="28" t="s">
        <v>89</v>
      </c>
      <c r="B56" s="29" t="s">
        <v>24</v>
      </c>
      <c r="C56" s="28" t="s">
        <v>12</v>
      </c>
      <c r="D56" s="30">
        <f>11476+35.54</f>
        <v>11511.54</v>
      </c>
    </row>
    <row r="57" spans="1:5" x14ac:dyDescent="0.25">
      <c r="A57" s="31" t="s">
        <v>90</v>
      </c>
      <c r="B57" s="32" t="s">
        <v>91</v>
      </c>
      <c r="C57" s="31" t="s">
        <v>12</v>
      </c>
      <c r="D57" s="33">
        <v>0</v>
      </c>
    </row>
    <row r="58" spans="1:5" x14ac:dyDescent="0.25">
      <c r="A58" s="25" t="s">
        <v>92</v>
      </c>
      <c r="B58" s="24" t="s">
        <v>93</v>
      </c>
      <c r="C58" s="25" t="s">
        <v>12</v>
      </c>
      <c r="D58" s="11">
        <f>D59+D60+D61+D62+D63</f>
        <v>10180.49</v>
      </c>
    </row>
    <row r="59" spans="1:5" x14ac:dyDescent="0.25">
      <c r="A59" s="34" t="s">
        <v>94</v>
      </c>
      <c r="B59" s="24" t="s">
        <v>95</v>
      </c>
      <c r="C59" s="25" t="s">
        <v>12</v>
      </c>
      <c r="D59" s="11">
        <v>4903.59</v>
      </c>
    </row>
    <row r="60" spans="1:5" x14ac:dyDescent="0.25">
      <c r="A60" s="34" t="s">
        <v>96</v>
      </c>
      <c r="B60" s="24" t="s">
        <v>97</v>
      </c>
      <c r="C60" s="25" t="s">
        <v>12</v>
      </c>
      <c r="D60" s="11">
        <v>0</v>
      </c>
    </row>
    <row r="61" spans="1:5" x14ac:dyDescent="0.25">
      <c r="A61" s="34" t="s">
        <v>98</v>
      </c>
      <c r="B61" s="24" t="s">
        <v>99</v>
      </c>
      <c r="C61" s="25" t="s">
        <v>12</v>
      </c>
      <c r="D61" s="11">
        <v>2276.9</v>
      </c>
    </row>
    <row r="62" spans="1:5" x14ac:dyDescent="0.25">
      <c r="A62" s="34" t="s">
        <v>100</v>
      </c>
      <c r="B62" s="24" t="s">
        <v>101</v>
      </c>
      <c r="C62" s="25" t="s">
        <v>12</v>
      </c>
      <c r="D62" s="11">
        <v>0</v>
      </c>
    </row>
    <row r="63" spans="1:5" x14ac:dyDescent="0.25">
      <c r="A63" s="34" t="s">
        <v>102</v>
      </c>
      <c r="B63" s="24" t="s">
        <v>103</v>
      </c>
      <c r="C63" s="25" t="s">
        <v>12</v>
      </c>
      <c r="D63" s="11">
        <v>3000</v>
      </c>
    </row>
    <row r="64" spans="1:5" x14ac:dyDescent="0.25">
      <c r="A64" s="25">
        <v>4</v>
      </c>
      <c r="B64" s="24" t="s">
        <v>104</v>
      </c>
      <c r="C64" s="25" t="s">
        <v>12</v>
      </c>
      <c r="D64" s="11">
        <f>D65+D70</f>
        <v>758.9666666666667</v>
      </c>
    </row>
    <row r="65" spans="1:4" x14ac:dyDescent="0.25">
      <c r="A65" s="34" t="s">
        <v>105</v>
      </c>
      <c r="B65" s="24" t="s">
        <v>106</v>
      </c>
      <c r="C65" s="25" t="s">
        <v>12</v>
      </c>
      <c r="D65" s="11">
        <f>D66+D67+D68</f>
        <v>0</v>
      </c>
    </row>
    <row r="66" spans="1:4" x14ac:dyDescent="0.25">
      <c r="A66" s="26" t="s">
        <v>107</v>
      </c>
      <c r="B66" s="24" t="s">
        <v>108</v>
      </c>
      <c r="C66" s="25" t="s">
        <v>12</v>
      </c>
      <c r="D66" s="11">
        <v>0</v>
      </c>
    </row>
    <row r="67" spans="1:4" ht="30" x14ac:dyDescent="0.25">
      <c r="A67" s="26" t="s">
        <v>109</v>
      </c>
      <c r="B67" s="24" t="s">
        <v>110</v>
      </c>
      <c r="C67" s="25" t="s">
        <v>12</v>
      </c>
      <c r="D67" s="11">
        <v>0</v>
      </c>
    </row>
    <row r="68" spans="1:4" x14ac:dyDescent="0.25">
      <c r="A68" s="26" t="s">
        <v>111</v>
      </c>
      <c r="B68" s="24" t="s">
        <v>112</v>
      </c>
      <c r="C68" s="25" t="s">
        <v>12</v>
      </c>
      <c r="D68" s="11">
        <v>0</v>
      </c>
    </row>
    <row r="69" spans="1:4" ht="45" x14ac:dyDescent="0.25">
      <c r="A69" s="26" t="s">
        <v>113</v>
      </c>
      <c r="B69" s="24" t="s">
        <v>114</v>
      </c>
      <c r="C69" s="25" t="s">
        <v>12</v>
      </c>
      <c r="D69" s="11">
        <v>0</v>
      </c>
    </row>
    <row r="70" spans="1:4" x14ac:dyDescent="0.25">
      <c r="A70" s="34" t="s">
        <v>115</v>
      </c>
      <c r="B70" s="24" t="s">
        <v>116</v>
      </c>
      <c r="C70" s="25" t="s">
        <v>12</v>
      </c>
      <c r="D70" s="11">
        <f>(D66+D15-D15+D63-D63+D61)*25/(100-25)</f>
        <v>758.9666666666667</v>
      </c>
    </row>
    <row r="71" spans="1:4" x14ac:dyDescent="0.25">
      <c r="A71" s="25">
        <v>5</v>
      </c>
      <c r="B71" s="24" t="s">
        <v>117</v>
      </c>
      <c r="C71" s="25" t="s">
        <v>12</v>
      </c>
      <c r="D71" s="11">
        <f>D15+D58+D64</f>
        <v>947189.76666666672</v>
      </c>
    </row>
    <row r="72" spans="1:4" x14ac:dyDescent="0.25">
      <c r="A72" s="35" t="s">
        <v>118</v>
      </c>
      <c r="B72" s="35"/>
      <c r="C72" s="35"/>
      <c r="D72" s="11"/>
    </row>
    <row r="73" spans="1:4" ht="30" x14ac:dyDescent="0.25">
      <c r="A73" s="6">
        <v>1</v>
      </c>
      <c r="B73" s="5" t="s">
        <v>119</v>
      </c>
      <c r="C73" s="6" t="s">
        <v>120</v>
      </c>
      <c r="D73" s="13">
        <v>462</v>
      </c>
    </row>
    <row r="74" spans="1:4" x14ac:dyDescent="0.25">
      <c r="A74" s="6">
        <v>2</v>
      </c>
      <c r="B74" s="5" t="s">
        <v>121</v>
      </c>
      <c r="C74" s="6" t="s">
        <v>122</v>
      </c>
      <c r="D74" s="11">
        <v>2435</v>
      </c>
    </row>
    <row r="75" spans="1:4" x14ac:dyDescent="0.25">
      <c r="A75" s="6">
        <v>3</v>
      </c>
      <c r="B75" s="5" t="s">
        <v>123</v>
      </c>
      <c r="C75" s="6" t="s">
        <v>124</v>
      </c>
      <c r="D75" s="12">
        <v>510</v>
      </c>
    </row>
    <row r="76" spans="1:4" x14ac:dyDescent="0.25">
      <c r="A76" s="6">
        <v>4</v>
      </c>
      <c r="B76" s="5" t="s">
        <v>125</v>
      </c>
      <c r="C76" s="6" t="s">
        <v>126</v>
      </c>
      <c r="D76" s="11">
        <v>83.6</v>
      </c>
    </row>
    <row r="77" spans="1:4" x14ac:dyDescent="0.25">
      <c r="A77" s="7" t="s">
        <v>127</v>
      </c>
      <c r="B77" s="7"/>
      <c r="C77" s="7"/>
      <c r="D77" s="8"/>
    </row>
  </sheetData>
  <mergeCells count="10">
    <mergeCell ref="A72:C72"/>
    <mergeCell ref="D12:D14"/>
    <mergeCell ref="A6:E6"/>
    <mergeCell ref="A7:E7"/>
    <mergeCell ref="A8:E8"/>
    <mergeCell ref="A9:E9"/>
    <mergeCell ref="A10:E10"/>
    <mergeCell ref="A12:A14"/>
    <mergeCell ref="B12:B14"/>
    <mergeCell ref="C12:C14"/>
  </mergeCells>
  <pageMargins left="0.31496062992125984" right="0.11811023622047245" top="0.15748031496062992" bottom="0.15748031496062992" header="0.31496062992125984" footer="0.31496062992125984"/>
  <pageSetup paperSize="9" scale="91" fitToHeight="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Коренская Татьяна Михайловна</dc:creator>
  <cp:lastModifiedBy>Коренская Татьяна Михайловна</cp:lastModifiedBy>
  <cp:lastPrinted>2025-06-10T10:45:38Z</cp:lastPrinted>
  <dcterms:created xsi:type="dcterms:W3CDTF">2024-07-04T13:05:21Z</dcterms:created>
  <dcterms:modified xsi:type="dcterms:W3CDTF">2026-05-27T12:34:39Z</dcterms:modified>
</cp:coreProperties>
</file>